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630" activeTab="0"/>
  </bookViews>
  <sheets>
    <sheet name="Abrechnung" sheetId="1" r:id="rId1"/>
    <sheet name="Auswertung" sheetId="2" state="hidden" r:id="rId2"/>
    <sheet name="Merkblatt" sheetId="3" r:id="rId3"/>
  </sheets>
  <definedNames>
    <definedName name="_xlnm.Print_Area" localSheetId="0">'Abrechnung'!$A$1:$K$59</definedName>
    <definedName name="_xlnm.Print_Area" localSheetId="2">'Merkblatt'!$A$1:$F$66</definedName>
  </definedNames>
  <calcPr fullCalcOnLoad="1"/>
</workbook>
</file>

<file path=xl/sharedStrings.xml><?xml version="1.0" encoding="utf-8"?>
<sst xmlns="http://schemas.openxmlformats.org/spreadsheetml/2006/main" count="126" uniqueCount="114">
  <si>
    <t>A-Junioren</t>
  </si>
  <si>
    <t>B-Junioren</t>
  </si>
  <si>
    <t>C-Junioren</t>
  </si>
  <si>
    <t>Datum des Spiels:</t>
  </si>
  <si>
    <t>Heimverein:</t>
  </si>
  <si>
    <t>Gastverein:</t>
  </si>
  <si>
    <t>Die Spielabrechnungen sind innerhalb von 5 Tagen nach dem Spiel zu senden an:</t>
  </si>
  <si>
    <t>Fussball- und Leichtathletikverband Westfalen e. V.</t>
  </si>
  <si>
    <t>Herren</t>
  </si>
  <si>
    <t>Frauen</t>
  </si>
  <si>
    <t>Kreispokal</t>
  </si>
  <si>
    <t>Verbandspokal</t>
  </si>
  <si>
    <t>(zutreffendes bitte ankreuzen)</t>
  </si>
  <si>
    <t>A-Jun</t>
  </si>
  <si>
    <t>B-Jun</t>
  </si>
  <si>
    <t>C-Jun</t>
  </si>
  <si>
    <t>D-Jun</t>
  </si>
  <si>
    <t>B-Juniorinnen</t>
  </si>
  <si>
    <t>Alte Herren</t>
  </si>
  <si>
    <t>D-Junioren</t>
  </si>
  <si>
    <t>Summe Pokal</t>
  </si>
  <si>
    <t>Summe AK</t>
  </si>
  <si>
    <t>Bitte Überprüfen Sie Ihre Eingaben (es kann nur eine Altesklasse pro Abrechnungsblatt abgerechnet werden).</t>
  </si>
  <si>
    <t>Bitte Überprüfen Sie Ihre Eingaben (es handelt sich entweder um ein Kreispokalspiel oder um ein Verbandspokalspiel).</t>
  </si>
  <si>
    <t>(bitte zutreffendes ankreuzen)</t>
  </si>
  <si>
    <t>es besteht keine Umsatzsteuerpflicht</t>
  </si>
  <si>
    <t>Umsatzsteuer 0%</t>
  </si>
  <si>
    <t>Umsatzsteuer 19%</t>
  </si>
  <si>
    <t>Umsatzsteuer 7%</t>
  </si>
  <si>
    <t>Summe Ust</t>
  </si>
  <si>
    <t>Steuersätze</t>
  </si>
  <si>
    <t>Bitte Überprüfen Sie Ihre Eingaben zur Umsatzsteuerpflicht</t>
  </si>
  <si>
    <t>Spieleinnahme (Brutto)</t>
  </si>
  <si>
    <t>Umsatzsteuer</t>
  </si>
  <si>
    <t>Angaben zur Umsatzsteuerpflicht des Heimvereins (siehe Merkblatt):</t>
  </si>
  <si>
    <t>Gastverein</t>
  </si>
  <si>
    <t>Heimverein</t>
  </si>
  <si>
    <t>Spieleinnahme</t>
  </si>
  <si>
    <t>Brutto</t>
  </si>
  <si>
    <t>verbleiben</t>
  </si>
  <si>
    <t>Verbandsabgabe</t>
  </si>
  <si>
    <t>hiervon verbleiben 50% beim Heimverein</t>
  </si>
  <si>
    <t>Unterschrift Heimmannschaft</t>
  </si>
  <si>
    <t>Unterschrift Gastmannschaft</t>
  </si>
  <si>
    <t>hiervon verbleiben 50% beim Gastverein</t>
  </si>
  <si>
    <t>Die Verbandsabgaben in Höhe von</t>
  </si>
  <si>
    <t xml:space="preserve">sind innerhalb von 8 Tagen durch den Heimverein an </t>
  </si>
  <si>
    <t>Bei Sportveranstaltungen auf eigenem Platz ist der Platzverein als Unternehmer anzusehen</t>
  </si>
  <si>
    <t>und mit den gesamten Veranstaltungseinnahmen zur USt heranzuziehen. Ist</t>
  </si>
  <si>
    <t>der Platzverein nicht umsatzsteuerpflichtig (z. B. Kleinunternehmer gem. § 19 UStG),</t>
  </si>
  <si>
    <t>entfällt die Umsatzsteuerpflicht aus diesen Veranstaltungseinnahmen auch für den</t>
  </si>
  <si>
    <t>beteiligten Gastverein. Der Gastverein hat die ihm aus dieser Veranstaltung zufließenden</t>
  </si>
  <si>
    <t>Beträge also nicht der USt zu unterwerfen (Abschnitt 16 Abs. 6 UStR).</t>
  </si>
  <si>
    <t>Bei Sportveranstaltungen auf fremdem Platz hat der mit der Durchführung der</t>
  </si>
  <si>
    <t>Veranstaltung und insbesondere mit der Erledigung der Kassengeschäfte und der</t>
  </si>
  <si>
    <t>Abrechnung beauftragte Verein als Unternehmer die gesamten Veranstaltungseinnahmen</t>
  </si>
  <si>
    <t>der USt zu unterwerfen, während der andere Verein den an ihn ausgezahlten</t>
  </si>
  <si>
    <t>Einnahmeanteil nicht der USt zu unterwerfen hat.</t>
  </si>
  <si>
    <t>Nach diesen Grundsätzen ist auch zu verfahren, wenn bei Sportveranstaltungen</t>
  </si>
  <si>
    <t>nicht einer der beteiligten Vereine, sondern der jeweilige Verband als Veranstalter</t>
  </si>
  <si>
    <t>auftritt. Das bedeutet, dass der veranstaltende Verband die Gesamteinnahmen</t>
  </si>
  <si>
    <t>versteuert, während die Einnahmeanteile (ohne USt) der beteiligten Vereine nicht</t>
  </si>
  <si>
    <t>der USt unterworfen werden (Abschnitt 16 Abs. 6 UStR).</t>
  </si>
  <si>
    <t>Besonderheiten bei Spielen mit Einnahmeteilung</t>
  </si>
  <si>
    <t>Höhe der Umsatzsteuersätze</t>
  </si>
  <si>
    <t>berechnet (§ 12 Abs. 1 und Abs. 2 UStG):</t>
  </si>
  <si>
    <t>a) der Regelsteuersatz beträgt ab 01.01.2007: 19 % (bis zum 31.12.2006: 16 %)</t>
  </si>
  <si>
    <t>Bei einem gemeinnützigen Verein unterliegen grundsätzlich nur die Umsätze</t>
  </si>
  <si>
    <t>dem Regelsteuersatz von 19 %, die im Rahmen eines steuerpflichtigen wirtschaftlichen</t>
  </si>
  <si>
    <t>Geschäftsbetriebes ausgeführt werden. Maßgebend für die Beurteilung</t>
  </si>
  <si>
    <t>des USt- Satzes ist die körperschaftsteuerliche Einordnung.</t>
  </si>
  <si>
    <t>b) Ermäßigter Steuersatz 7 % für bestimmte in § 12 Abs. 2 UStG aufgeführte Umsätze.</t>
  </si>
  <si>
    <t>Hierunter fallen auch Leistungen gemeinnütziger Vereine, die in der Vermögensverwaltung</t>
  </si>
  <si>
    <t>und im Zweckbetrieb erzielt werden (§ 12 Abs. 2 Nr. 8 UStG</t>
  </si>
  <si>
    <t>wurde ergänzt durch Art. 7 Nr. 5 Jahressteuergesetz 2007, siehe auch BMFSchreiben</t>
  </si>
  <si>
    <t>vom 09.02.2007, BStBl I S. 218).</t>
  </si>
  <si>
    <t>Die Steuerermäßigung gilt nicht für die Leistungen, die im Rahmen eines wirtschaftlichen</t>
  </si>
  <si>
    <t>Geschäftsbetriebes ausgeführt werden. Durch das Jahressteuergesetz</t>
  </si>
  <si>
    <t>2007 vom 13.12.2006 wurde auch § 12 Abs. 2 Nr. 8 Buchst. a UStG dahingehend</t>
  </si>
  <si>
    <t>ergänzt, dass für Leistungen, die im Rahmen eines Zweckbetriebs ausgeführt</t>
  </si>
  <si>
    <t>werden, der ermäßigte Steuersatz nur gilt, wenn der Zweckbetrieb nicht</t>
  </si>
  <si>
    <t>in erster Linie der Erzielung zusätzlicher Einnahmen durch die Ausführung von</t>
  </si>
  <si>
    <t>Umsätzen dient, die in unmittelbarem Wettbewerb mit dem allgemeinen Steuersatz</t>
  </si>
  <si>
    <t>unterliegenden Leistungen anderer Unternehmer ausgeführt werden.</t>
  </si>
  <si>
    <t>Der ermäßigte Steuersatz gilt auch für Vereine, die mit Leistungen zu anderen</t>
  </si>
  <si>
    <t>Anbietern in Wettbewerb treten, die aber mit diesen Leistungen in den §§</t>
  </si>
  <si>
    <t>Die USt wird von der Bemessungsgrundlage nach unterschiedlichen Steuersätzen</t>
  </si>
  <si>
    <t>66 bis 68 AO bezeichneten Zweckbetriebe ihre steuerbegünstigten satzungsmäßigen</t>
  </si>
  <si>
    <t>Zwecke selbst verwirklichen (§ 12 Abs. 2 Nr. 8a UStG und Abschnitt</t>
  </si>
  <si>
    <t>170 Abs. 8 und 11 UStR).</t>
  </si>
  <si>
    <t>Im Fall der unentgeltlichen Wertabgabe (Wertabgabebesteuerung gem. § 3 Abs.</t>
  </si>
  <si>
    <t>1b und 9a UStG) an den eigenen nichtunternehmerischen Bereich ist der ermäßigte</t>
  </si>
  <si>
    <t>Steuersatz nach § 12 Abs. 2 Nr. 8 a UStG (7 %) anzuwenden (Abschnitt 170</t>
  </si>
  <si>
    <t>Abs. 1 Satz 6 und Abschnitt 24a Abs. 2 UStR).</t>
  </si>
  <si>
    <t>Einnahmen aus sportlichen Veranstaltungen:</t>
  </si>
  <si>
    <t>– Einnahmen bis 35.000 ¤ p. a. im Zweckbetrieb: 7 % USt</t>
  </si>
  <si>
    <t>– Einnahmen über 35.000 ¤ p. a.</t>
  </si>
  <si>
    <t>und Option nach § 67a AO = keine bez. Sportler: 7 % USt</t>
  </si>
  <si>
    <t>ohne Option nach § 67a AO, = stpfl. WiGB : 19 % USt</t>
  </si>
  <si>
    <t>Quelle: DFB Steuerhandbuch 2009</t>
  </si>
  <si>
    <t>Die Berechnung erfolgt automatisch</t>
  </si>
  <si>
    <t>keine Umsatzsteuerpflicht</t>
  </si>
  <si>
    <t>verbleiben (Netto)</t>
  </si>
  <si>
    <t>an den zuständigen  Kreiskassierer</t>
  </si>
  <si>
    <t>die entsprechende Kreiskasse</t>
  </si>
  <si>
    <t>Kreis Heimverein:</t>
  </si>
  <si>
    <t>./. Schiedsrichterkosten</t>
  </si>
  <si>
    <t>Schiedsrichterkosten</t>
  </si>
  <si>
    <t>Sicherheitsmaßnahmen</t>
  </si>
  <si>
    <t>Erläuterungen:</t>
  </si>
  <si>
    <r>
      <rPr>
        <b/>
        <u val="single"/>
        <sz val="10"/>
        <rFont val="Arial"/>
        <family val="2"/>
      </rPr>
      <t>Sicherheitsmaßnahmen:</t>
    </r>
    <r>
      <rPr>
        <b/>
        <sz val="10"/>
        <rFont val="Arial"/>
        <family val="2"/>
      </rPr>
      <t xml:space="preserve"> Soweit die zuständigen Sicherheitsbehörden eine Gefahrenbewertung vorgenommen und auf dieser Grundlage besondere Sicherheitsmaßnahmen angeordnet oder schriftlich empfohlen haben, sind auch die für diese Sicherheitsmaßnahmen anfallenden Kosten zu teilen. Die Anordnung der Sicherheitsbehörde ist schriftlich zu belegen und muss dieser Abrechnung beigefügt werden.</t>
    </r>
  </si>
  <si>
    <t>./. Kosten Sicherheitsmaßnahmen (siehe Erläuterungen)</t>
  </si>
  <si>
    <t>Die Abrechnung ist von beiden Seiten gemeinsam durchzuführen und zu unterschreiben. Ein Defizit-Ausgleich erfolgt nicht (§ 69 Abs. 2 SpO/WDFV).</t>
  </si>
  <si>
    <t>Abrechnung von Pokalspielen (§ 69 Absatz 2 SpO/WDFV)</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</si>
</sst>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dd/mm/yy;@"/>
    <numFmt numFmtId="166" formatCode="#,##0.00\ &quot;€&quot;"/>
  </numFmts>
  <fonts count="45">
    <font>
      <sz val="10"/>
      <name val="Arial"/>
      <family val="0"/>
    </font>
    <font>
      <b/>
      <sz val="12"/>
      <name val="Arial"/>
      <family val="2"/>
    </font>
    <font>
      <b/>
      <sz val="26"/>
      <name val="Arial"/>
      <family val="2"/>
    </font>
    <font>
      <sz val="8"/>
      <name val="Arial"/>
      <family val="0"/>
    </font>
    <font>
      <sz val="8"/>
      <name val="Tahoma"/>
      <family val="2"/>
    </font>
    <font>
      <b/>
      <sz val="10"/>
      <name val="Arial"/>
      <family val="2"/>
    </font>
    <font>
      <b/>
      <sz val="10"/>
      <color indexed="10"/>
      <name val="Arial"/>
      <family val="2"/>
    </font>
    <font>
      <b/>
      <u val="single"/>
      <sz val="17"/>
      <name val="Arial"/>
      <family val="2"/>
    </font>
    <font>
      <b/>
      <sz val="8"/>
      <name val="Arial"/>
      <family val="2"/>
    </font>
    <font>
      <b/>
      <u val="single"/>
      <sz val="10"/>
      <name val="Arial"/>
      <family val="2"/>
    </font>
    <font>
      <b/>
      <u val="single"/>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style="medium"/>
      <top>
        <color indexed="63"/>
      </top>
      <bottom style="thin"/>
    </border>
    <border>
      <left>
        <color indexed="63"/>
      </left>
      <right style="medium"/>
      <top>
        <color indexed="63"/>
      </top>
      <bottom style="double"/>
    </border>
    <border>
      <left>
        <color indexed="63"/>
      </left>
      <right style="medium"/>
      <top style="double"/>
      <bottom style="double"/>
    </border>
    <border>
      <left>
        <color indexed="63"/>
      </left>
      <right style="medium"/>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58">
    <xf numFmtId="0" fontId="0" fillId="0" borderId="0" xfId="0" applyAlignment="1">
      <alignment/>
    </xf>
    <xf numFmtId="0" fontId="0" fillId="0" borderId="10" xfId="0" applyBorder="1" applyAlignment="1">
      <alignment/>
    </xf>
    <xf numFmtId="0" fontId="1" fillId="0" borderId="0" xfId="0" applyFont="1" applyAlignment="1">
      <alignment/>
    </xf>
    <xf numFmtId="0" fontId="2"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xf>
    <xf numFmtId="0" fontId="0" fillId="33" borderId="11" xfId="0" applyFill="1" applyBorder="1" applyAlignment="1">
      <alignment/>
    </xf>
    <xf numFmtId="0" fontId="0" fillId="0" borderId="0" xfId="0" applyAlignment="1">
      <alignment horizontal="center"/>
    </xf>
    <xf numFmtId="0" fontId="0" fillId="33" borderId="11" xfId="0" applyFont="1" applyFill="1" applyBorder="1" applyAlignment="1">
      <alignment/>
    </xf>
    <xf numFmtId="0" fontId="0" fillId="33" borderId="0" xfId="0" applyFill="1" applyAlignment="1">
      <alignment/>
    </xf>
    <xf numFmtId="0" fontId="5" fillId="33" borderId="12" xfId="0" applyFont="1" applyFill="1" applyBorder="1" applyAlignment="1">
      <alignment vertical="center"/>
    </xf>
    <xf numFmtId="0" fontId="5" fillId="33" borderId="0" xfId="0" applyFont="1" applyFill="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166" fontId="0" fillId="0" borderId="0" xfId="0" applyNumberFormat="1" applyAlignment="1">
      <alignment/>
    </xf>
    <xf numFmtId="166" fontId="5" fillId="0" borderId="11" xfId="0" applyNumberFormat="1" applyFont="1" applyBorder="1" applyAlignment="1">
      <alignment vertical="center"/>
    </xf>
    <xf numFmtId="0" fontId="0" fillId="0" borderId="0" xfId="0" applyAlignment="1">
      <alignment vertical="center"/>
    </xf>
    <xf numFmtId="0" fontId="5" fillId="33" borderId="11" xfId="0" applyFont="1" applyFill="1" applyBorder="1" applyAlignment="1">
      <alignment horizontal="center" vertical="center"/>
    </xf>
    <xf numFmtId="166" fontId="5" fillId="0" borderId="13" xfId="0" applyNumberFormat="1" applyFont="1" applyBorder="1" applyAlignment="1">
      <alignment vertical="center"/>
    </xf>
    <xf numFmtId="0" fontId="5" fillId="0" borderId="0" xfId="0" applyFont="1" applyBorder="1" applyAlignment="1">
      <alignment vertical="center"/>
    </xf>
    <xf numFmtId="166" fontId="5" fillId="0" borderId="0" xfId="0" applyNumberFormat="1" applyFont="1" applyBorder="1" applyAlignment="1">
      <alignment vertical="center"/>
    </xf>
    <xf numFmtId="0" fontId="5" fillId="0" borderId="0" xfId="0" applyFont="1" applyAlignment="1">
      <alignment vertical="center" wrapText="1"/>
    </xf>
    <xf numFmtId="166" fontId="5" fillId="0" borderId="14" xfId="0" applyNumberFormat="1" applyFont="1" applyBorder="1" applyAlignment="1">
      <alignment horizontal="center" vertical="center" wrapText="1"/>
    </xf>
    <xf numFmtId="0" fontId="0" fillId="0" borderId="0" xfId="0" applyBorder="1" applyAlignment="1">
      <alignment/>
    </xf>
    <xf numFmtId="0" fontId="0" fillId="0" borderId="0" xfId="0" applyFill="1" applyAlignment="1">
      <alignment/>
    </xf>
    <xf numFmtId="0" fontId="5" fillId="0" borderId="0" xfId="0" applyFont="1" applyFill="1" applyAlignment="1">
      <alignment vertical="center"/>
    </xf>
    <xf numFmtId="0" fontId="1" fillId="33" borderId="0" xfId="0" applyFont="1" applyFill="1" applyAlignment="1">
      <alignment/>
    </xf>
    <xf numFmtId="166" fontId="5" fillId="0" borderId="15" xfId="0" applyNumberFormat="1" applyFont="1" applyBorder="1" applyAlignment="1" applyProtection="1">
      <alignment vertical="center"/>
      <protection locked="0"/>
    </xf>
    <xf numFmtId="166" fontId="5" fillId="0" borderId="16" xfId="0" applyNumberFormat="1" applyFont="1" applyBorder="1" applyAlignment="1">
      <alignment vertical="center"/>
    </xf>
    <xf numFmtId="166" fontId="5" fillId="0" borderId="17" xfId="0" applyNumberFormat="1" applyFont="1" applyBorder="1" applyAlignment="1">
      <alignment vertical="center"/>
    </xf>
    <xf numFmtId="166" fontId="5" fillId="0" borderId="18" xfId="0" applyNumberFormat="1" applyFont="1" applyBorder="1" applyAlignment="1">
      <alignment vertical="center"/>
    </xf>
    <xf numFmtId="0" fontId="8" fillId="33" borderId="11" xfId="0" applyFont="1" applyFill="1" applyBorder="1" applyAlignment="1">
      <alignment horizontal="left" vertical="top" wrapText="1"/>
    </xf>
    <xf numFmtId="166" fontId="5" fillId="0" borderId="11" xfId="0" applyNumberFormat="1" applyFont="1" applyBorder="1" applyAlignment="1" applyProtection="1">
      <alignment vertical="center"/>
      <protection locked="0"/>
    </xf>
    <xf numFmtId="0" fontId="5" fillId="0" borderId="0" xfId="0" applyFont="1" applyAlignment="1">
      <alignment horizontal="left" vertical="center"/>
    </xf>
    <xf numFmtId="0" fontId="0" fillId="0" borderId="0" xfId="0" applyAlignment="1">
      <alignment horizontal="left" wrapText="1"/>
    </xf>
    <xf numFmtId="0" fontId="5" fillId="0" borderId="0" xfId="0" applyFont="1" applyAlignment="1">
      <alignment horizontal="left" vertical="center"/>
    </xf>
    <xf numFmtId="0" fontId="5" fillId="0" borderId="0" xfId="0" applyFont="1" applyAlignment="1">
      <alignment horizontal="left" vertical="center" wrapText="1"/>
    </xf>
    <xf numFmtId="0" fontId="0" fillId="0" borderId="11" xfId="0" applyBorder="1" applyAlignment="1">
      <alignment horizontal="center" vertical="center"/>
    </xf>
    <xf numFmtId="0" fontId="5" fillId="33" borderId="19"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Fill="1" applyAlignment="1">
      <alignment horizontal="left" vertical="center"/>
    </xf>
    <xf numFmtId="0" fontId="5" fillId="33" borderId="0" xfId="0" applyFont="1" applyFill="1" applyAlignment="1">
      <alignment horizontal="left" vertical="center"/>
    </xf>
    <xf numFmtId="0" fontId="5" fillId="0" borderId="11"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65" fontId="5" fillId="0" borderId="11" xfId="0" applyNumberFormat="1" applyFont="1" applyBorder="1" applyAlignment="1" applyProtection="1">
      <alignment horizontal="left" vertical="center"/>
      <protection locked="0"/>
    </xf>
    <xf numFmtId="165" fontId="5" fillId="0" borderId="15" xfId="0" applyNumberFormat="1" applyFont="1" applyBorder="1" applyAlignment="1" applyProtection="1">
      <alignment horizontal="left" vertical="center"/>
      <protection locked="0"/>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10" fillId="0" borderId="0" xfId="0" applyFont="1" applyAlignment="1">
      <alignment horizontal="center"/>
    </xf>
    <xf numFmtId="0" fontId="5" fillId="0" borderId="0" xfId="0" applyFont="1" applyAlignment="1">
      <alignment horizontal="left" wrapText="1"/>
    </xf>
    <xf numFmtId="0" fontId="2" fillId="0" borderId="0" xfId="0" applyFont="1" applyAlignment="1">
      <alignment horizontal="center" vertical="center" wrapText="1"/>
    </xf>
    <xf numFmtId="0" fontId="7" fillId="0" borderId="0" xfId="0" applyFont="1" applyAlignment="1">
      <alignment horizontal="center"/>
    </xf>
    <xf numFmtId="0" fontId="0" fillId="0" borderId="0" xfId="0" applyAlignment="1">
      <alignment horizontal="center"/>
    </xf>
    <xf numFmtId="0" fontId="6" fillId="0" borderId="0" xfId="0" applyFont="1" applyAlignment="1">
      <alignment horizontal="left" wrapText="1"/>
    </xf>
    <xf numFmtId="0" fontId="0" fillId="0" borderId="0" xfId="0" applyFont="1" applyAlignment="1">
      <alignment horizontal="left" vertical="center" wrapText="1"/>
    </xf>
    <xf numFmtId="0" fontId="1" fillId="33" borderId="0" xfId="0" applyFont="1" applyFill="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xdr:colOff>
      <xdr:row>3</xdr:row>
      <xdr:rowOff>47625</xdr:rowOff>
    </xdr:from>
    <xdr:to>
      <xdr:col>10</xdr:col>
      <xdr:colOff>152400</xdr:colOff>
      <xdr:row>12</xdr:row>
      <xdr:rowOff>57150</xdr:rowOff>
    </xdr:to>
    <xdr:pic>
      <xdr:nvPicPr>
        <xdr:cNvPr id="1" name="Grafik 1"/>
        <xdr:cNvPicPr preferRelativeResize="1">
          <a:picLocks noChangeAspect="1"/>
        </xdr:cNvPicPr>
      </xdr:nvPicPr>
      <xdr:blipFill>
        <a:blip r:embed="rId1"/>
        <a:stretch>
          <a:fillRect/>
        </a:stretch>
      </xdr:blipFill>
      <xdr:spPr>
        <a:xfrm>
          <a:off x="6867525" y="533400"/>
          <a:ext cx="1666875" cy="162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tabColor indexed="10"/>
    <pageSetUpPr fitToPage="1"/>
  </sheetPr>
  <dimension ref="A1:K84"/>
  <sheetViews>
    <sheetView showGridLines="0" showRowColHeaders="0" showZeros="0" tabSelected="1" showOutlineSymbols="0" zoomScalePageLayoutView="0" workbookViewId="0" topLeftCell="A1">
      <selection activeCell="B13" sqref="B13"/>
    </sheetView>
  </sheetViews>
  <sheetFormatPr defaultColWidth="11.7109375" defaultRowHeight="12.75"/>
  <cols>
    <col min="1" max="1" width="9.28125" style="0" customWidth="1"/>
    <col min="2" max="2" width="14.57421875" style="0" customWidth="1"/>
    <col min="3" max="3" width="9.140625" style="0" customWidth="1"/>
    <col min="4" max="4" width="17.28125" style="0" customWidth="1"/>
    <col min="5" max="5" width="14.421875" style="0" customWidth="1"/>
    <col min="6" max="7" width="11.7109375" style="0" customWidth="1"/>
    <col min="8" max="8" width="14.140625" style="0" customWidth="1"/>
  </cols>
  <sheetData>
    <row r="1" spans="1:11" ht="12.75" customHeight="1">
      <c r="A1" s="52" t="s">
        <v>7</v>
      </c>
      <c r="B1" s="52"/>
      <c r="C1" s="52"/>
      <c r="D1" s="52"/>
      <c r="E1" s="52"/>
      <c r="F1" s="52"/>
      <c r="G1" s="52"/>
      <c r="H1" s="52"/>
      <c r="I1" s="52"/>
      <c r="J1" s="52"/>
      <c r="K1" s="52"/>
    </row>
    <row r="2" spans="1:11" ht="12.75" customHeight="1">
      <c r="A2" s="52"/>
      <c r="B2" s="52"/>
      <c r="C2" s="52"/>
      <c r="D2" s="52"/>
      <c r="E2" s="52"/>
      <c r="F2" s="52"/>
      <c r="G2" s="52"/>
      <c r="H2" s="52"/>
      <c r="I2" s="52"/>
      <c r="J2" s="52"/>
      <c r="K2" s="52"/>
    </row>
    <row r="3" spans="1:11" ht="12.75" customHeight="1">
      <c r="A3" s="3"/>
      <c r="B3" s="3"/>
      <c r="C3" s="3"/>
      <c r="D3" s="3"/>
      <c r="E3" s="3"/>
      <c r="F3" s="3"/>
      <c r="G3" s="3"/>
      <c r="H3" s="3"/>
      <c r="I3" s="3"/>
      <c r="J3" s="3"/>
      <c r="K3" s="3"/>
    </row>
    <row r="4" spans="1:11" ht="12.75" customHeight="1">
      <c r="A4" s="3"/>
      <c r="B4" s="3"/>
      <c r="C4" s="3"/>
      <c r="D4" s="3"/>
      <c r="E4" s="3"/>
      <c r="F4" s="3"/>
      <c r="G4" s="3"/>
      <c r="H4" s="3"/>
      <c r="I4" s="3"/>
      <c r="J4" s="3"/>
      <c r="K4" s="3"/>
    </row>
    <row r="5" spans="1:11" ht="12.75" customHeight="1">
      <c r="A5" s="3"/>
      <c r="B5" s="3"/>
      <c r="C5" s="3"/>
      <c r="D5" s="3"/>
      <c r="E5" s="3"/>
      <c r="F5" s="3"/>
      <c r="G5" s="3"/>
      <c r="H5" s="3"/>
      <c r="I5" s="3"/>
      <c r="J5" s="3"/>
      <c r="K5" s="3"/>
    </row>
    <row r="6" spans="1:11" ht="12.75" customHeight="1">
      <c r="A6" s="3"/>
      <c r="B6" s="3"/>
      <c r="C6" s="3"/>
      <c r="D6" s="3"/>
      <c r="E6" s="3"/>
      <c r="F6" s="3"/>
      <c r="G6" s="3"/>
      <c r="H6" s="3"/>
      <c r="I6" s="3"/>
      <c r="J6" s="3"/>
      <c r="K6" s="3"/>
    </row>
    <row r="7" spans="1:8" ht="21.75">
      <c r="A7" s="53" t="s">
        <v>113</v>
      </c>
      <c r="B7" s="53"/>
      <c r="C7" s="53"/>
      <c r="D7" s="53"/>
      <c r="E7" s="53"/>
      <c r="F7" s="53"/>
      <c r="G7" s="53"/>
      <c r="H7" s="53"/>
    </row>
    <row r="9" spans="1:8" ht="12.75">
      <c r="A9" s="7"/>
      <c r="B9" s="7"/>
      <c r="C9" s="7"/>
      <c r="D9" s="7"/>
      <c r="E9" s="7"/>
      <c r="F9" s="7"/>
      <c r="G9" s="7"/>
      <c r="H9" s="7"/>
    </row>
    <row r="10" spans="1:8" ht="12.75">
      <c r="A10" s="7"/>
      <c r="B10" s="7"/>
      <c r="C10" s="7"/>
      <c r="D10" s="7"/>
      <c r="E10" s="7"/>
      <c r="F10" s="7"/>
      <c r="G10" s="7"/>
      <c r="H10" s="7"/>
    </row>
    <row r="12" spans="1:8" ht="16.5" customHeight="1">
      <c r="A12" s="54" t="s">
        <v>12</v>
      </c>
      <c r="B12" s="54"/>
      <c r="C12" s="54"/>
      <c r="D12" s="54"/>
      <c r="E12" s="54"/>
      <c r="F12" s="54"/>
      <c r="G12" s="54"/>
      <c r="H12" s="54"/>
    </row>
    <row r="13" spans="2:8" ht="25.5" customHeight="1">
      <c r="B13" s="11" t="s">
        <v>10</v>
      </c>
      <c r="E13" s="11" t="s">
        <v>8</v>
      </c>
      <c r="H13" s="11" t="s">
        <v>1</v>
      </c>
    </row>
    <row r="14" spans="1:8" ht="12.75">
      <c r="A14" s="55">
        <f>IF(Auswertung!D11=1,"",Auswertung!A25)</f>
      </c>
      <c r="B14" s="55"/>
      <c r="C14" s="55"/>
      <c r="E14" s="5"/>
      <c r="H14" s="5"/>
    </row>
    <row r="15" spans="1:8" ht="25.5" customHeight="1">
      <c r="A15" s="55"/>
      <c r="B15" s="55"/>
      <c r="C15" s="55"/>
      <c r="E15" s="11" t="s">
        <v>9</v>
      </c>
      <c r="H15" s="11" t="s">
        <v>2</v>
      </c>
    </row>
    <row r="16" spans="1:11" ht="12.75">
      <c r="A16" s="55"/>
      <c r="B16" s="55"/>
      <c r="C16" s="55"/>
      <c r="E16" s="4"/>
      <c r="H16" s="4"/>
      <c r="I16" s="55">
        <f>IF(Auswertung!E11=1,"",Auswertung!A27)</f>
      </c>
      <c r="J16" s="55"/>
      <c r="K16" s="55"/>
    </row>
    <row r="17" spans="2:11" ht="25.5" customHeight="1">
      <c r="B17" s="11" t="s">
        <v>11</v>
      </c>
      <c r="E17" s="11" t="s">
        <v>18</v>
      </c>
      <c r="H17" s="11" t="s">
        <v>19</v>
      </c>
      <c r="I17" s="55"/>
      <c r="J17" s="55"/>
      <c r="K17" s="55"/>
    </row>
    <row r="18" spans="5:11" ht="12.75">
      <c r="E18" s="4"/>
      <c r="H18" s="4"/>
      <c r="I18" s="55"/>
      <c r="J18" s="55"/>
      <c r="K18" s="55"/>
    </row>
    <row r="19" spans="5:8" ht="25.5" customHeight="1">
      <c r="E19" s="11" t="s">
        <v>0</v>
      </c>
      <c r="H19" s="11" t="s">
        <v>17</v>
      </c>
    </row>
    <row r="20" spans="1:11" ht="25.5" customHeight="1">
      <c r="A20" s="24"/>
      <c r="B20" s="24"/>
      <c r="C20" s="24"/>
      <c r="D20" s="24"/>
      <c r="E20" s="25"/>
      <c r="F20" s="24"/>
      <c r="G20" s="24"/>
      <c r="H20" s="25"/>
      <c r="I20" s="24"/>
      <c r="J20" s="24"/>
      <c r="K20" s="24"/>
    </row>
    <row r="21" spans="1:11" ht="13.5" thickBot="1">
      <c r="A21" s="1"/>
      <c r="B21" s="1"/>
      <c r="C21" s="1"/>
      <c r="D21" s="1"/>
      <c r="E21" s="1"/>
      <c r="F21" s="1"/>
      <c r="G21" s="1"/>
      <c r="H21" s="1"/>
      <c r="I21" s="1"/>
      <c r="J21" s="1"/>
      <c r="K21" s="1"/>
    </row>
    <row r="22" spans="1:11" ht="12.75">
      <c r="A22" s="23"/>
      <c r="B22" s="23"/>
      <c r="C22" s="23"/>
      <c r="D22" s="23"/>
      <c r="E22" s="23"/>
      <c r="F22" s="23"/>
      <c r="G22" s="23"/>
      <c r="H22" s="23"/>
      <c r="I22" s="23"/>
      <c r="J22" s="23"/>
      <c r="K22" s="23"/>
    </row>
    <row r="23" ht="25.5" customHeight="1"/>
    <row r="24" spans="1:11" s="4" customFormat="1" ht="25.5" customHeight="1">
      <c r="A24" s="43" t="s">
        <v>3</v>
      </c>
      <c r="B24" s="43"/>
      <c r="C24" s="46"/>
      <c r="D24" s="46"/>
      <c r="E24" s="47"/>
      <c r="F24" s="10" t="s">
        <v>34</v>
      </c>
      <c r="G24" s="11"/>
      <c r="H24" s="11"/>
      <c r="I24" s="11"/>
      <c r="J24" s="11"/>
      <c r="K24" s="11"/>
    </row>
    <row r="25" spans="6:11" s="4" customFormat="1" ht="12.75">
      <c r="F25" s="48" t="s">
        <v>24</v>
      </c>
      <c r="G25" s="49"/>
      <c r="H25" s="49"/>
      <c r="I25" s="49"/>
      <c r="J25" s="49"/>
      <c r="K25" s="49"/>
    </row>
    <row r="26" spans="1:7" s="4" customFormat="1" ht="25.5" customHeight="1">
      <c r="A26" s="43" t="s">
        <v>4</v>
      </c>
      <c r="B26" s="43"/>
      <c r="C26" s="44"/>
      <c r="D26" s="44"/>
      <c r="E26" s="45"/>
      <c r="F26" s="12"/>
      <c r="G26" s="4" t="s">
        <v>25</v>
      </c>
    </row>
    <row r="27" s="4" customFormat="1" ht="12.75">
      <c r="F27" s="12"/>
    </row>
    <row r="28" spans="1:11" s="4" customFormat="1" ht="25.5" customHeight="1">
      <c r="A28" s="43" t="s">
        <v>5</v>
      </c>
      <c r="B28" s="43"/>
      <c r="C28" s="44"/>
      <c r="D28" s="44"/>
      <c r="E28" s="45"/>
      <c r="F28" s="12"/>
      <c r="G28" s="41" t="str">
        <f>"Umsatzsteuersatz "&amp;Auswertung!A21&amp;"% (für die Abführung ist der Heimverein verantwortlich)"</f>
        <v>Umsatzsteuersatz 19% (für die Abführung ist der Heimverein verantwortlich)</v>
      </c>
      <c r="H28" s="41"/>
      <c r="I28" s="40">
        <f>IF(Auswertung!G16&lt;&gt;1,Auswertung!A29,"")</f>
      </c>
      <c r="J28" s="40"/>
      <c r="K28" s="40"/>
    </row>
    <row r="29" spans="6:11" s="4" customFormat="1" ht="12.75">
      <c r="F29" s="12"/>
      <c r="G29" s="41"/>
      <c r="H29" s="41"/>
      <c r="I29" s="40"/>
      <c r="J29" s="40"/>
      <c r="K29" s="40"/>
    </row>
    <row r="30" spans="1:11" s="4" customFormat="1" ht="25.5" customHeight="1">
      <c r="A30" s="43" t="s">
        <v>105</v>
      </c>
      <c r="B30" s="43"/>
      <c r="C30" s="44"/>
      <c r="D30" s="44"/>
      <c r="E30" s="45"/>
      <c r="F30" s="12"/>
      <c r="G30" s="41" t="str">
        <f>"Umsatzsteuer "&amp;Auswertung!A20&amp;"% (für die Abführung ist der Heimverein verantwortlich)"</f>
        <v>Umsatzsteuer 7% (für die Abführung ist der Heimverein verantwortlich)</v>
      </c>
      <c r="H30" s="41"/>
      <c r="I30" s="40"/>
      <c r="J30" s="40"/>
      <c r="K30" s="40"/>
    </row>
    <row r="31" spans="6:8" s="4" customFormat="1" ht="12.75">
      <c r="F31" s="12"/>
      <c r="G31" s="41"/>
      <c r="H31" s="41"/>
    </row>
    <row r="32" spans="1:11" s="4" customFormat="1" ht="25.5" customHeight="1">
      <c r="A32" s="42" t="s">
        <v>32</v>
      </c>
      <c r="B32" s="42"/>
      <c r="C32" s="42"/>
      <c r="D32" s="42"/>
      <c r="E32" s="27"/>
      <c r="F32" s="12"/>
      <c r="G32" s="31" t="str">
        <f>"Kreis "&amp;C30</f>
        <v>Kreis </v>
      </c>
      <c r="I32" s="17" t="s">
        <v>36</v>
      </c>
      <c r="K32" s="17" t="s">
        <v>35</v>
      </c>
    </row>
    <row r="33" s="4" customFormat="1" ht="12.75">
      <c r="F33" s="12"/>
    </row>
    <row r="34" spans="1:6" s="4" customFormat="1" ht="25.5" customHeight="1">
      <c r="A34" s="35"/>
      <c r="B34" s="35"/>
      <c r="C34" s="35"/>
      <c r="D34" s="35"/>
      <c r="F34" s="12"/>
    </row>
    <row r="35" spans="1:11" s="4" customFormat="1" ht="25.5" customHeight="1">
      <c r="A35" s="35" t="str">
        <f>IF(Auswertung!A16=1,Auswertung!A33,IF(Auswertung!C16=1,Auswertung!A31,Auswertung!A35))</f>
        <v>keine Umsatzsteuerpflicht</v>
      </c>
      <c r="B35" s="35"/>
      <c r="C35" s="35"/>
      <c r="D35" s="35"/>
      <c r="E35" s="15">
        <f>Auswertung!M8</f>
        <v>0</v>
      </c>
      <c r="F35" s="12"/>
      <c r="G35" s="13"/>
      <c r="I35" s="15">
        <f>E35</f>
        <v>0</v>
      </c>
      <c r="K35" s="13"/>
    </row>
    <row r="36" spans="1:6" s="4" customFormat="1" ht="25.5" customHeight="1">
      <c r="A36" s="35" t="s">
        <v>102</v>
      </c>
      <c r="B36" s="35"/>
      <c r="C36" s="35"/>
      <c r="D36" s="35"/>
      <c r="E36" s="30">
        <f>E32-E35</f>
        <v>0</v>
      </c>
      <c r="F36" s="12"/>
    </row>
    <row r="37" spans="1:11" s="4" customFormat="1" ht="25.5" customHeight="1">
      <c r="A37" s="35" t="str">
        <f>"./. Verbandsabgabe "&amp;Auswertung!C19&amp;"% der Spieleinnahme"</f>
        <v>./. Verbandsabgabe 10% der Spieleinnahme</v>
      </c>
      <c r="B37" s="35"/>
      <c r="C37" s="35"/>
      <c r="D37" s="35"/>
      <c r="E37" s="15">
        <f>Auswertung!M10</f>
        <v>0</v>
      </c>
      <c r="F37" s="12"/>
      <c r="G37" s="15">
        <f>E37</f>
        <v>0</v>
      </c>
      <c r="I37" s="13"/>
      <c r="K37" s="13"/>
    </row>
    <row r="38" spans="1:11" s="4" customFormat="1" ht="25.5" customHeight="1">
      <c r="A38" s="35" t="s">
        <v>106</v>
      </c>
      <c r="B38" s="35"/>
      <c r="C38" s="35"/>
      <c r="D38" s="35"/>
      <c r="E38" s="32"/>
      <c r="F38" s="12"/>
      <c r="G38" s="20"/>
      <c r="I38" s="19"/>
      <c r="K38" s="19"/>
    </row>
    <row r="39" spans="1:11" s="4" customFormat="1" ht="25.5" customHeight="1">
      <c r="A39" s="33" t="s">
        <v>111</v>
      </c>
      <c r="B39" s="33"/>
      <c r="C39" s="33"/>
      <c r="D39" s="33"/>
      <c r="E39" s="32"/>
      <c r="F39" s="12"/>
      <c r="G39" s="15"/>
      <c r="I39" s="15"/>
      <c r="K39" s="13"/>
    </row>
    <row r="40" spans="1:6" s="4" customFormat="1" ht="25.5" customHeight="1">
      <c r="A40" s="35" t="str">
        <f>"= verbleibende Spieleinnahme"</f>
        <v>= verbleibende Spieleinnahme</v>
      </c>
      <c r="B40" s="35"/>
      <c r="C40" s="35"/>
      <c r="D40" s="35"/>
      <c r="E40" s="30">
        <f>E36-E37-E38-E39</f>
        <v>0</v>
      </c>
      <c r="F40" s="12"/>
    </row>
    <row r="41" spans="1:11" s="4" customFormat="1" ht="25.5" customHeight="1" thickBot="1">
      <c r="A41" s="35" t="s">
        <v>41</v>
      </c>
      <c r="B41" s="35"/>
      <c r="C41" s="35"/>
      <c r="D41" s="35"/>
      <c r="E41" s="28">
        <f>Auswertung!M15</f>
        <v>0</v>
      </c>
      <c r="F41" s="12"/>
      <c r="G41" s="13"/>
      <c r="I41" s="15">
        <f>E41</f>
        <v>0</v>
      </c>
      <c r="K41" s="13"/>
    </row>
    <row r="42" spans="1:11" s="4" customFormat="1" ht="25.5" customHeight="1" thickBot="1" thickTop="1">
      <c r="A42" s="35" t="s">
        <v>44</v>
      </c>
      <c r="B42" s="35"/>
      <c r="C42" s="35"/>
      <c r="D42" s="35"/>
      <c r="E42" s="29">
        <f>Auswertung!M17</f>
        <v>0</v>
      </c>
      <c r="F42" s="12"/>
      <c r="G42" s="13"/>
      <c r="H42" s="19"/>
      <c r="I42" s="13"/>
      <c r="J42" s="19"/>
      <c r="K42" s="15">
        <f>E42</f>
        <v>0</v>
      </c>
    </row>
    <row r="43" spans="1:11" s="5" customFormat="1" ht="25.5" customHeight="1" thickBot="1" thickTop="1">
      <c r="A43" s="4"/>
      <c r="B43" s="4"/>
      <c r="C43" s="4"/>
      <c r="D43" s="4"/>
      <c r="E43" s="4"/>
      <c r="F43" s="12"/>
      <c r="G43" s="18">
        <f>SUM(G34:G42)</f>
        <v>0</v>
      </c>
      <c r="H43" s="20"/>
      <c r="I43" s="18">
        <f>SUM(I34:I42)</f>
        <v>0</v>
      </c>
      <c r="J43" s="20"/>
      <c r="K43" s="18">
        <f>SUM(K34:K42)</f>
        <v>0</v>
      </c>
    </row>
    <row r="44" spans="1:11" s="5" customFormat="1" ht="25.5" customHeight="1" thickTop="1">
      <c r="A44" s="4"/>
      <c r="B44" s="4"/>
      <c r="C44" s="4"/>
      <c r="D44" s="4"/>
      <c r="E44" s="4"/>
      <c r="F44" s="4"/>
      <c r="G44" s="39" t="s">
        <v>100</v>
      </c>
      <c r="H44" s="39"/>
      <c r="I44" s="39"/>
      <c r="J44" s="39"/>
      <c r="K44" s="39"/>
    </row>
    <row r="45" spans="1:11" ht="15.75">
      <c r="A45" s="2"/>
      <c r="B45" s="16"/>
      <c r="C45" s="16"/>
      <c r="D45" s="16"/>
      <c r="E45" s="16"/>
      <c r="F45" s="16"/>
      <c r="G45" s="16"/>
      <c r="H45" s="16"/>
      <c r="I45" s="16"/>
      <c r="J45" s="16"/>
      <c r="K45" s="16"/>
    </row>
    <row r="46" spans="1:11" ht="12.75">
      <c r="A46" s="16"/>
      <c r="B46" s="16"/>
      <c r="C46" s="16"/>
      <c r="D46" s="16"/>
      <c r="E46" s="16"/>
      <c r="F46" s="16"/>
      <c r="G46" s="16"/>
      <c r="H46" s="16"/>
      <c r="I46" s="16"/>
      <c r="J46" s="16"/>
      <c r="K46" s="16"/>
    </row>
    <row r="47" spans="1:11" ht="25.5" customHeight="1">
      <c r="A47" s="37"/>
      <c r="B47" s="37"/>
      <c r="C47" s="37"/>
      <c r="D47" s="37"/>
      <c r="E47" s="37"/>
      <c r="F47" s="16"/>
      <c r="G47" s="37"/>
      <c r="H47" s="37"/>
      <c r="I47" s="37"/>
      <c r="J47" s="37"/>
      <c r="K47" s="37"/>
    </row>
    <row r="48" spans="1:11" ht="25.5" customHeight="1">
      <c r="A48" s="38" t="s">
        <v>42</v>
      </c>
      <c r="B48" s="38"/>
      <c r="C48" s="38"/>
      <c r="D48" s="38"/>
      <c r="E48" s="38"/>
      <c r="F48" s="4"/>
      <c r="G48" s="38" t="s">
        <v>43</v>
      </c>
      <c r="H48" s="38"/>
      <c r="I48" s="38"/>
      <c r="J48" s="38"/>
      <c r="K48" s="38"/>
    </row>
    <row r="49" spans="1:11" ht="12.75">
      <c r="A49" s="16"/>
      <c r="B49" s="16"/>
      <c r="C49" s="16"/>
      <c r="D49" s="16"/>
      <c r="E49" s="16"/>
      <c r="F49" s="16"/>
      <c r="G49" s="16"/>
      <c r="H49" s="16"/>
      <c r="I49" s="16"/>
      <c r="J49" s="16"/>
      <c r="K49" s="16"/>
    </row>
    <row r="50" spans="1:11" ht="15.75" customHeight="1">
      <c r="A50" s="50" t="s">
        <v>109</v>
      </c>
      <c r="B50" s="50"/>
      <c r="C50" s="50"/>
      <c r="D50" s="50"/>
      <c r="E50" s="50"/>
      <c r="F50" s="50"/>
      <c r="G50" s="50"/>
      <c r="H50" s="50"/>
      <c r="I50" s="50"/>
      <c r="J50" s="50"/>
      <c r="K50" s="50"/>
    </row>
    <row r="51" spans="1:11" ht="15.75" customHeight="1">
      <c r="A51" s="51" t="s">
        <v>112</v>
      </c>
      <c r="B51" s="51"/>
      <c r="C51" s="51"/>
      <c r="D51" s="51"/>
      <c r="E51" s="51"/>
      <c r="F51" s="51"/>
      <c r="G51" s="51"/>
      <c r="H51" s="51"/>
      <c r="I51" s="51"/>
      <c r="J51" s="51"/>
      <c r="K51" s="51"/>
    </row>
    <row r="52" spans="1:11" ht="15.75" customHeight="1">
      <c r="A52" s="34"/>
      <c r="B52" s="34"/>
      <c r="C52" s="34"/>
      <c r="D52" s="34"/>
      <c r="E52" s="34"/>
      <c r="F52" s="34"/>
      <c r="G52" s="34"/>
      <c r="H52" s="34"/>
      <c r="I52" s="34"/>
      <c r="J52" s="34"/>
      <c r="K52" s="34"/>
    </row>
    <row r="53" spans="1:11" ht="15.75" customHeight="1">
      <c r="A53" s="41" t="s">
        <v>110</v>
      </c>
      <c r="B53" s="41"/>
      <c r="C53" s="41"/>
      <c r="D53" s="41"/>
      <c r="E53" s="41"/>
      <c r="F53" s="41"/>
      <c r="G53" s="41"/>
      <c r="H53" s="41"/>
      <c r="I53" s="41"/>
      <c r="J53" s="41"/>
      <c r="K53" s="41"/>
    </row>
    <row r="54" spans="1:11" ht="15.75" customHeight="1">
      <c r="A54" s="41"/>
      <c r="B54" s="41"/>
      <c r="C54" s="41"/>
      <c r="D54" s="41"/>
      <c r="E54" s="41"/>
      <c r="F54" s="41"/>
      <c r="G54" s="41"/>
      <c r="H54" s="41"/>
      <c r="I54" s="41"/>
      <c r="J54" s="41"/>
      <c r="K54" s="41"/>
    </row>
    <row r="55" spans="1:11" ht="15.75" customHeight="1">
      <c r="A55" s="41"/>
      <c r="B55" s="41"/>
      <c r="C55" s="41"/>
      <c r="D55" s="41"/>
      <c r="E55" s="41"/>
      <c r="F55" s="41"/>
      <c r="G55" s="41"/>
      <c r="H55" s="41"/>
      <c r="I55" s="41"/>
      <c r="J55" s="41"/>
      <c r="K55" s="41"/>
    </row>
    <row r="56" spans="1:11" ht="25.5" customHeight="1">
      <c r="A56" s="36" t="s">
        <v>6</v>
      </c>
      <c r="B56" s="36"/>
      <c r="C56" s="36"/>
      <c r="D56" s="36"/>
      <c r="E56" s="36"/>
      <c r="F56" s="36"/>
      <c r="G56" s="36"/>
      <c r="H56" s="36"/>
      <c r="I56" s="36"/>
      <c r="J56" s="36"/>
      <c r="K56" s="36"/>
    </row>
    <row r="57" spans="1:11" ht="25.5" customHeight="1">
      <c r="A57" s="36" t="str">
        <f>IF(Auswertung!A11=1,Auswertung!A37,Auswertung!A39)&amp;" des Kreises "&amp;C30</f>
        <v>an den zuständigen  Kreiskassierer des Kreises </v>
      </c>
      <c r="B57" s="36"/>
      <c r="C57" s="36"/>
      <c r="D57" s="36"/>
      <c r="E57" s="36"/>
      <c r="F57" s="36"/>
      <c r="G57" s="21"/>
      <c r="H57" s="21"/>
      <c r="I57" s="21"/>
      <c r="J57" s="21"/>
      <c r="K57" s="21"/>
    </row>
    <row r="58" spans="1:11" ht="25.5" customHeight="1" thickBot="1">
      <c r="A58" s="36" t="s">
        <v>45</v>
      </c>
      <c r="B58" s="36"/>
      <c r="C58" s="36"/>
      <c r="D58" s="22">
        <f>G43</f>
        <v>0</v>
      </c>
      <c r="E58" s="36" t="str">
        <f>Auswertung!A47</f>
        <v>sind innerhalb von 8 Tagen durch den Heimverein an die entsprechende Kreiskasse zu überweisen.</v>
      </c>
      <c r="F58" s="36"/>
      <c r="G58" s="36"/>
      <c r="H58" s="36"/>
      <c r="I58" s="36"/>
      <c r="J58" s="36"/>
      <c r="K58" s="36"/>
    </row>
    <row r="59" spans="1:11" ht="16.5" thickTop="1">
      <c r="A59" s="2"/>
      <c r="B59" s="16"/>
      <c r="C59" s="16"/>
      <c r="D59" s="16"/>
      <c r="E59" s="16"/>
      <c r="F59" s="16"/>
      <c r="G59" s="16"/>
      <c r="H59" s="16"/>
      <c r="I59" s="16"/>
      <c r="J59" s="16"/>
      <c r="K59" s="16"/>
    </row>
    <row r="60" spans="1:11" ht="15.75">
      <c r="A60" s="2"/>
      <c r="B60" s="16"/>
      <c r="C60" s="16"/>
      <c r="D60" s="16"/>
      <c r="E60" s="16"/>
      <c r="F60" s="16"/>
      <c r="G60" s="16"/>
      <c r="H60" s="16"/>
      <c r="I60" s="16"/>
      <c r="J60" s="16"/>
      <c r="K60" s="16"/>
    </row>
    <row r="61" spans="1:11" ht="12.75">
      <c r="A61" s="16"/>
      <c r="B61" s="16"/>
      <c r="C61" s="16"/>
      <c r="D61" s="16"/>
      <c r="E61" s="16"/>
      <c r="F61" s="16"/>
      <c r="G61" s="16"/>
      <c r="H61" s="16"/>
      <c r="I61" s="16"/>
      <c r="J61" s="16"/>
      <c r="K61" s="16"/>
    </row>
    <row r="62" spans="1:11" ht="12.75">
      <c r="A62" s="16"/>
      <c r="B62" s="16"/>
      <c r="C62" s="16"/>
      <c r="D62" s="16"/>
      <c r="E62" s="16"/>
      <c r="F62" s="16"/>
      <c r="G62" s="16"/>
      <c r="H62" s="16"/>
      <c r="I62" s="16"/>
      <c r="J62" s="16"/>
      <c r="K62" s="16"/>
    </row>
    <row r="63" spans="1:11" ht="12.75">
      <c r="A63" s="16"/>
      <c r="B63" s="16"/>
      <c r="C63" s="16"/>
      <c r="D63" s="16"/>
      <c r="E63" s="16"/>
      <c r="F63" s="16"/>
      <c r="G63" s="16"/>
      <c r="H63" s="16"/>
      <c r="I63" s="16"/>
      <c r="J63" s="16"/>
      <c r="K63" s="16"/>
    </row>
    <row r="64" spans="1:11" ht="12.75">
      <c r="A64" s="16"/>
      <c r="B64" s="16"/>
      <c r="C64" s="16"/>
      <c r="D64" s="16"/>
      <c r="E64" s="16"/>
      <c r="F64" s="16"/>
      <c r="G64" s="16"/>
      <c r="H64" s="16"/>
      <c r="I64" s="16"/>
      <c r="J64" s="16"/>
      <c r="K64" s="16"/>
    </row>
    <row r="65" spans="1:11" ht="12.75">
      <c r="A65" s="16"/>
      <c r="B65" s="16"/>
      <c r="C65" s="16"/>
      <c r="D65" s="16"/>
      <c r="E65" s="16"/>
      <c r="F65" s="16"/>
      <c r="G65" s="16"/>
      <c r="H65" s="16"/>
      <c r="I65" s="16"/>
      <c r="J65" s="16"/>
      <c r="K65" s="16"/>
    </row>
    <row r="66" spans="1:11" ht="12.75">
      <c r="A66" s="16"/>
      <c r="B66" s="16"/>
      <c r="C66" s="16"/>
      <c r="D66" s="16"/>
      <c r="E66" s="16"/>
      <c r="F66" s="16"/>
      <c r="G66" s="16"/>
      <c r="H66" s="16"/>
      <c r="I66" s="16"/>
      <c r="J66" s="16"/>
      <c r="K66" s="16"/>
    </row>
    <row r="67" spans="1:11" ht="12.75">
      <c r="A67" s="16"/>
      <c r="B67" s="16"/>
      <c r="C67" s="16"/>
      <c r="D67" s="16"/>
      <c r="E67" s="16"/>
      <c r="F67" s="16"/>
      <c r="G67" s="16"/>
      <c r="H67" s="16"/>
      <c r="I67" s="16"/>
      <c r="J67" s="16"/>
      <c r="K67" s="16"/>
    </row>
    <row r="68" spans="1:11" ht="12.75">
      <c r="A68" s="16"/>
      <c r="B68" s="16"/>
      <c r="C68" s="16"/>
      <c r="D68" s="16"/>
      <c r="E68" s="16"/>
      <c r="F68" s="16"/>
      <c r="G68" s="16"/>
      <c r="H68" s="16"/>
      <c r="I68" s="16"/>
      <c r="J68" s="16"/>
      <c r="K68" s="16"/>
    </row>
    <row r="69" spans="1:11" ht="12.75">
      <c r="A69" s="16"/>
      <c r="B69" s="16"/>
      <c r="C69" s="16"/>
      <c r="D69" s="16"/>
      <c r="E69" s="16"/>
      <c r="F69" s="16"/>
      <c r="G69" s="16"/>
      <c r="H69" s="16"/>
      <c r="I69" s="16"/>
      <c r="J69" s="16"/>
      <c r="K69" s="16"/>
    </row>
    <row r="70" spans="1:11" ht="12.75">
      <c r="A70" s="16"/>
      <c r="B70" s="16"/>
      <c r="C70" s="16"/>
      <c r="D70" s="16"/>
      <c r="E70" s="16"/>
      <c r="F70" s="16"/>
      <c r="G70" s="16"/>
      <c r="H70" s="16"/>
      <c r="I70" s="16"/>
      <c r="J70" s="16"/>
      <c r="K70" s="16"/>
    </row>
    <row r="71" spans="1:11" ht="12.75">
      <c r="A71" s="16"/>
      <c r="B71" s="16"/>
      <c r="C71" s="16"/>
      <c r="D71" s="16"/>
      <c r="E71" s="16"/>
      <c r="F71" s="16"/>
      <c r="G71" s="16"/>
      <c r="H71" s="16"/>
      <c r="I71" s="16"/>
      <c r="J71" s="16"/>
      <c r="K71" s="16"/>
    </row>
    <row r="72" spans="1:11" ht="12.75">
      <c r="A72" s="16"/>
      <c r="B72" s="16"/>
      <c r="C72" s="16"/>
      <c r="D72" s="16"/>
      <c r="E72" s="16"/>
      <c r="F72" s="16"/>
      <c r="G72" s="16"/>
      <c r="H72" s="16"/>
      <c r="I72" s="16"/>
      <c r="J72" s="16"/>
      <c r="K72" s="16"/>
    </row>
    <row r="73" spans="1:11" ht="12.75">
      <c r="A73" s="16"/>
      <c r="B73" s="16"/>
      <c r="C73" s="16"/>
      <c r="D73" s="16"/>
      <c r="E73" s="16"/>
      <c r="F73" s="16"/>
      <c r="G73" s="16"/>
      <c r="H73" s="16"/>
      <c r="I73" s="16"/>
      <c r="J73" s="16"/>
      <c r="K73" s="16"/>
    </row>
    <row r="74" spans="1:11" ht="12.75">
      <c r="A74" s="16"/>
      <c r="B74" s="16"/>
      <c r="C74" s="16"/>
      <c r="D74" s="16"/>
      <c r="E74" s="16"/>
      <c r="F74" s="16"/>
      <c r="G74" s="16"/>
      <c r="H74" s="16"/>
      <c r="I74" s="16"/>
      <c r="J74" s="16"/>
      <c r="K74" s="16"/>
    </row>
    <row r="75" spans="1:11" ht="12.75">
      <c r="A75" s="16"/>
      <c r="B75" s="16"/>
      <c r="C75" s="16"/>
      <c r="D75" s="16"/>
      <c r="E75" s="16"/>
      <c r="F75" s="16"/>
      <c r="G75" s="16"/>
      <c r="H75" s="16"/>
      <c r="I75" s="16"/>
      <c r="J75" s="16"/>
      <c r="K75" s="16"/>
    </row>
    <row r="76" spans="1:11" ht="12.75">
      <c r="A76" s="16"/>
      <c r="B76" s="16"/>
      <c r="C76" s="16"/>
      <c r="D76" s="16"/>
      <c r="E76" s="16"/>
      <c r="F76" s="16"/>
      <c r="G76" s="16"/>
      <c r="H76" s="16"/>
      <c r="I76" s="16"/>
      <c r="J76" s="16"/>
      <c r="K76" s="16"/>
    </row>
    <row r="77" spans="1:11" ht="12.75">
      <c r="A77" s="16"/>
      <c r="B77" s="16"/>
      <c r="C77" s="16"/>
      <c r="D77" s="16"/>
      <c r="E77" s="16"/>
      <c r="F77" s="16"/>
      <c r="G77" s="16"/>
      <c r="H77" s="16"/>
      <c r="I77" s="16"/>
      <c r="J77" s="16"/>
      <c r="K77" s="16"/>
    </row>
    <row r="78" spans="1:11" ht="12.75">
      <c r="A78" s="16"/>
      <c r="B78" s="16"/>
      <c r="C78" s="16"/>
      <c r="D78" s="16"/>
      <c r="E78" s="16"/>
      <c r="F78" s="16"/>
      <c r="G78" s="16"/>
      <c r="H78" s="16"/>
      <c r="I78" s="16"/>
      <c r="J78" s="16"/>
      <c r="K78" s="16"/>
    </row>
    <row r="79" spans="1:11" ht="12.75">
      <c r="A79" s="16"/>
      <c r="B79" s="16"/>
      <c r="C79" s="16"/>
      <c r="D79" s="16"/>
      <c r="E79" s="16"/>
      <c r="F79" s="16"/>
      <c r="G79" s="16"/>
      <c r="H79" s="16"/>
      <c r="I79" s="16"/>
      <c r="J79" s="16"/>
      <c r="K79" s="16"/>
    </row>
    <row r="80" spans="1:11" ht="12.75">
      <c r="A80" s="16"/>
      <c r="B80" s="16"/>
      <c r="C80" s="16"/>
      <c r="D80" s="16"/>
      <c r="E80" s="16"/>
      <c r="F80" s="16"/>
      <c r="G80" s="16"/>
      <c r="H80" s="16"/>
      <c r="I80" s="16"/>
      <c r="J80" s="16"/>
      <c r="K80" s="16"/>
    </row>
    <row r="81" spans="1:11" ht="12.75">
      <c r="A81" s="16"/>
      <c r="B81" s="16"/>
      <c r="C81" s="16"/>
      <c r="D81" s="16"/>
      <c r="E81" s="16"/>
      <c r="F81" s="16"/>
      <c r="G81" s="16"/>
      <c r="H81" s="16"/>
      <c r="I81" s="16"/>
      <c r="J81" s="16"/>
      <c r="K81" s="16"/>
    </row>
    <row r="82" spans="1:11" ht="12.75">
      <c r="A82" s="16"/>
      <c r="B82" s="16"/>
      <c r="C82" s="16"/>
      <c r="D82" s="16"/>
      <c r="E82" s="16"/>
      <c r="F82" s="16"/>
      <c r="G82" s="16"/>
      <c r="H82" s="16"/>
      <c r="I82" s="16"/>
      <c r="J82" s="16"/>
      <c r="K82" s="16"/>
    </row>
    <row r="83" spans="1:11" ht="12.75">
      <c r="A83" s="16"/>
      <c r="B83" s="16"/>
      <c r="C83" s="16"/>
      <c r="D83" s="16"/>
      <c r="E83" s="16"/>
      <c r="F83" s="16"/>
      <c r="G83" s="16"/>
      <c r="H83" s="16"/>
      <c r="I83" s="16"/>
      <c r="J83" s="16"/>
      <c r="K83" s="16"/>
    </row>
    <row r="84" spans="1:11" ht="12.75">
      <c r="A84" s="16"/>
      <c r="B84" s="16"/>
      <c r="C84" s="16"/>
      <c r="D84" s="16"/>
      <c r="E84" s="16"/>
      <c r="F84" s="16"/>
      <c r="G84" s="16"/>
      <c r="H84" s="16"/>
      <c r="I84" s="16"/>
      <c r="J84" s="16"/>
      <c r="K84" s="16"/>
    </row>
  </sheetData>
  <sheetProtection password="CC19" sheet="1" objects="1" scenarios="1"/>
  <mergeCells count="38">
    <mergeCell ref="A51:K51"/>
    <mergeCell ref="A53:K55"/>
    <mergeCell ref="A1:K2"/>
    <mergeCell ref="A7:H7"/>
    <mergeCell ref="A12:H12"/>
    <mergeCell ref="A14:C16"/>
    <mergeCell ref="I16:K18"/>
    <mergeCell ref="A38:D38"/>
    <mergeCell ref="A24:B24"/>
    <mergeCell ref="C30:E30"/>
    <mergeCell ref="A37:D37"/>
    <mergeCell ref="A26:B26"/>
    <mergeCell ref="A28:B28"/>
    <mergeCell ref="G28:H29"/>
    <mergeCell ref="C24:E24"/>
    <mergeCell ref="C26:E26"/>
    <mergeCell ref="C28:E28"/>
    <mergeCell ref="F25:K25"/>
    <mergeCell ref="A58:C58"/>
    <mergeCell ref="E58:K58"/>
    <mergeCell ref="G44:K44"/>
    <mergeCell ref="I28:K30"/>
    <mergeCell ref="A34:D34"/>
    <mergeCell ref="A35:D35"/>
    <mergeCell ref="A36:D36"/>
    <mergeCell ref="G30:H31"/>
    <mergeCell ref="A32:D32"/>
    <mergeCell ref="A30:B30"/>
    <mergeCell ref="A40:D40"/>
    <mergeCell ref="A41:D41"/>
    <mergeCell ref="A42:D42"/>
    <mergeCell ref="A56:K56"/>
    <mergeCell ref="A57:F57"/>
    <mergeCell ref="G47:K47"/>
    <mergeCell ref="A48:E48"/>
    <mergeCell ref="G48:K48"/>
    <mergeCell ref="A47:E47"/>
    <mergeCell ref="A50:K50"/>
  </mergeCells>
  <printOptions/>
  <pageMargins left="0.7874015748031497" right="0.3937007874015748" top="0.5905511811023623" bottom="0.5905511811023623" header="0.5118110236220472" footer="0.5118110236220472"/>
  <pageSetup fitToHeight="1" fitToWidth="1" horizontalDpi="600" verticalDpi="600" orientation="portrait" paperSize="9" scale="68" r:id="rId3"/>
  <drawing r:id="rId2"/>
  <legacyDrawing r:id="rId1"/>
</worksheet>
</file>

<file path=xl/worksheets/sheet2.xml><?xml version="1.0" encoding="utf-8"?>
<worksheet xmlns="http://schemas.openxmlformats.org/spreadsheetml/2006/main" xmlns:r="http://schemas.openxmlformats.org/officeDocument/2006/relationships">
  <sheetPr>
    <tabColor indexed="10"/>
  </sheetPr>
  <dimension ref="A2:M56"/>
  <sheetViews>
    <sheetView zoomScalePageLayoutView="0" workbookViewId="0" topLeftCell="A1">
      <selection activeCell="M14" sqref="M14"/>
    </sheetView>
  </sheetViews>
  <sheetFormatPr defaultColWidth="11.421875" defaultRowHeight="12.75"/>
  <cols>
    <col min="2" max="2" width="13.8515625" style="0" customWidth="1"/>
    <col min="4" max="4" width="13.57421875" style="0" customWidth="1"/>
    <col min="7" max="7" width="12.28125" style="0" customWidth="1"/>
    <col min="13" max="13" width="11.421875" style="14" customWidth="1"/>
  </cols>
  <sheetData>
    <row r="2" spans="1:8" ht="12.75">
      <c r="A2" s="6" t="s">
        <v>8</v>
      </c>
      <c r="B2" s="6" t="s">
        <v>9</v>
      </c>
      <c r="C2" s="6" t="s">
        <v>13</v>
      </c>
      <c r="D2" s="6" t="s">
        <v>14</v>
      </c>
      <c r="E2" s="6" t="s">
        <v>15</v>
      </c>
      <c r="F2" s="6" t="s">
        <v>16</v>
      </c>
      <c r="G2" s="6" t="s">
        <v>17</v>
      </c>
      <c r="H2" s="6" t="s">
        <v>18</v>
      </c>
    </row>
    <row r="3" spans="1:8" ht="12.75">
      <c r="A3" t="b">
        <v>1</v>
      </c>
      <c r="B3" t="b">
        <v>0</v>
      </c>
      <c r="C3" t="b">
        <v>0</v>
      </c>
      <c r="D3" t="b">
        <v>0</v>
      </c>
      <c r="E3" t="b">
        <v>0</v>
      </c>
      <c r="F3" t="b">
        <v>0</v>
      </c>
      <c r="G3" t="b">
        <v>0</v>
      </c>
      <c r="H3" t="b">
        <v>0</v>
      </c>
    </row>
    <row r="4" spans="1:8" ht="12.75">
      <c r="A4">
        <f>IF(A3=TRUE,1,0)</f>
        <v>1</v>
      </c>
      <c r="B4">
        <f aca="true" t="shared" si="0" ref="B4:H4">IF(B3=TRUE,1,0)</f>
        <v>0</v>
      </c>
      <c r="C4">
        <f t="shared" si="0"/>
        <v>0</v>
      </c>
      <c r="D4">
        <f t="shared" si="0"/>
        <v>0</v>
      </c>
      <c r="E4">
        <f t="shared" si="0"/>
        <v>0</v>
      </c>
      <c r="F4">
        <f t="shared" si="0"/>
        <v>0</v>
      </c>
      <c r="G4">
        <f t="shared" si="0"/>
        <v>0</v>
      </c>
      <c r="H4">
        <f t="shared" si="0"/>
        <v>0</v>
      </c>
    </row>
    <row r="6" spans="10:13" ht="12.75">
      <c r="J6" t="s">
        <v>37</v>
      </c>
      <c r="M6" s="14">
        <f>Abrechnung!E32</f>
        <v>0</v>
      </c>
    </row>
    <row r="8" spans="10:13" ht="12.75">
      <c r="J8" t="s">
        <v>33</v>
      </c>
      <c r="M8" s="14">
        <f>IF(A16=1,0,IF(C16=1,M6/E21*A21,M6/E20*A20))</f>
        <v>0</v>
      </c>
    </row>
    <row r="9" spans="1:5" ht="12.75">
      <c r="A9" s="6" t="s">
        <v>10</v>
      </c>
      <c r="B9" s="6" t="s">
        <v>11</v>
      </c>
      <c r="D9" s="6" t="s">
        <v>20</v>
      </c>
      <c r="E9" s="6" t="s">
        <v>21</v>
      </c>
    </row>
    <row r="10" spans="1:13" ht="12.75">
      <c r="A10" t="b">
        <v>1</v>
      </c>
      <c r="B10" t="b">
        <v>0</v>
      </c>
      <c r="J10" t="s">
        <v>40</v>
      </c>
      <c r="M10" s="14">
        <f>(M6-M8)*C19/100</f>
        <v>0</v>
      </c>
    </row>
    <row r="11" spans="1:13" ht="12.75">
      <c r="A11">
        <f>IF(A10=TRUE,1,0)</f>
        <v>1</v>
      </c>
      <c r="B11">
        <f>IF(B10=TRUE,1,0)</f>
        <v>0</v>
      </c>
      <c r="D11">
        <f>A11+B11</f>
        <v>1</v>
      </c>
      <c r="E11">
        <f>SUM(A4:H4)</f>
        <v>1</v>
      </c>
      <c r="J11" t="s">
        <v>107</v>
      </c>
      <c r="M11" s="14">
        <f>Abrechnung!E38</f>
        <v>0</v>
      </c>
    </row>
    <row r="12" spans="10:13" ht="12.75">
      <c r="J12" t="s">
        <v>108</v>
      </c>
      <c r="M12" s="14">
        <f>Abrechnung!E39</f>
        <v>0</v>
      </c>
    </row>
    <row r="13" spans="10:13" ht="12.75">
      <c r="J13" t="s">
        <v>39</v>
      </c>
      <c r="M13" s="14">
        <f>M6-M8-M10-M11-M12</f>
        <v>0</v>
      </c>
    </row>
    <row r="14" spans="1:7" ht="12.75">
      <c r="A14" s="8" t="s">
        <v>26</v>
      </c>
      <c r="C14" s="8" t="s">
        <v>27</v>
      </c>
      <c r="E14" s="8" t="s">
        <v>28</v>
      </c>
      <c r="G14" s="8" t="s">
        <v>29</v>
      </c>
    </row>
    <row r="15" spans="1:13" ht="12.75">
      <c r="A15" t="b">
        <v>1</v>
      </c>
      <c r="C15" t="b">
        <v>0</v>
      </c>
      <c r="E15" t="b">
        <v>0</v>
      </c>
      <c r="J15" t="s">
        <v>36</v>
      </c>
      <c r="M15" s="14">
        <f>M13/2</f>
        <v>0</v>
      </c>
    </row>
    <row r="16" spans="1:7" ht="12.75">
      <c r="A16">
        <f>IF(A15=TRUE,1,0)</f>
        <v>1</v>
      </c>
      <c r="C16">
        <f>IF(C15=TRUE,1,0)</f>
        <v>0</v>
      </c>
      <c r="E16">
        <f>IF(E15=TRUE,1,0)</f>
        <v>0</v>
      </c>
      <c r="G16">
        <f>SUM(A16:F16)</f>
        <v>1</v>
      </c>
    </row>
    <row r="17" spans="10:13" ht="12.75">
      <c r="J17" t="s">
        <v>35</v>
      </c>
      <c r="M17" s="14">
        <f>M13/2</f>
        <v>0</v>
      </c>
    </row>
    <row r="18" spans="1:5" ht="12.75">
      <c r="A18" s="6" t="s">
        <v>30</v>
      </c>
      <c r="C18" s="6" t="s">
        <v>40</v>
      </c>
      <c r="E18" s="6" t="s">
        <v>38</v>
      </c>
    </row>
    <row r="19" spans="1:5" ht="12.75">
      <c r="A19">
        <v>0</v>
      </c>
      <c r="C19">
        <v>10</v>
      </c>
      <c r="E19">
        <f>100+A19</f>
        <v>100</v>
      </c>
    </row>
    <row r="20" spans="1:5" ht="12.75">
      <c r="A20">
        <v>7</v>
      </c>
      <c r="E20">
        <f>100+A20</f>
        <v>107</v>
      </c>
    </row>
    <row r="21" spans="1:5" ht="12.75">
      <c r="A21">
        <v>19</v>
      </c>
      <c r="E21">
        <f>100+A21</f>
        <v>119</v>
      </c>
    </row>
    <row r="25" ht="12.75">
      <c r="A25" t="s">
        <v>23</v>
      </c>
    </row>
    <row r="27" ht="12.75">
      <c r="A27" t="s">
        <v>22</v>
      </c>
    </row>
    <row r="29" ht="12.75">
      <c r="A29" t="s">
        <v>31</v>
      </c>
    </row>
    <row r="31" ht="12.75">
      <c r="A31" t="str">
        <f>"./. Einnahme x 15,97% = "&amp;A21&amp;"% Umsatzsteuer"</f>
        <v>./. Einnahme x 15,97% = 19% Umsatzsteuer</v>
      </c>
    </row>
    <row r="33" ht="12.75">
      <c r="A33" t="s">
        <v>101</v>
      </c>
    </row>
    <row r="35" ht="12.75">
      <c r="A35" t="str">
        <f>"./. Einnahme x 6,54% = "&amp;A20&amp;"% Umsatzsteuer"</f>
        <v>./. Einnahme x 6,54% = 7% Umsatzsteuer</v>
      </c>
    </row>
    <row r="37" ht="12.75">
      <c r="A37" t="s">
        <v>103</v>
      </c>
    </row>
    <row r="39" ht="12.75">
      <c r="A39" t="s">
        <v>103</v>
      </c>
    </row>
    <row r="40" ht="15.75">
      <c r="B40" s="2"/>
    </row>
    <row r="41" spans="1:2" ht="15.75">
      <c r="A41" t="s">
        <v>104</v>
      </c>
      <c r="B41" s="2"/>
    </row>
    <row r="42" ht="15.75">
      <c r="B42" s="2"/>
    </row>
    <row r="43" spans="1:2" ht="15.75">
      <c r="A43" t="s">
        <v>104</v>
      </c>
      <c r="B43" s="2"/>
    </row>
    <row r="44" ht="15.75">
      <c r="B44" s="2"/>
    </row>
    <row r="45" spans="1:7" ht="12.75">
      <c r="A45" s="56" t="s">
        <v>46</v>
      </c>
      <c r="B45" s="56"/>
      <c r="C45" s="56"/>
      <c r="D45" s="56"/>
      <c r="E45" s="56"/>
      <c r="F45" s="56"/>
      <c r="G45" s="56"/>
    </row>
    <row r="46" ht="15.75">
      <c r="B46" s="2"/>
    </row>
    <row r="47" spans="1:2" ht="15.75">
      <c r="A47" t="str">
        <f>IF(A11=1,A45&amp;A41&amp;" zu überweisen.",A45&amp;A43&amp;" zu überweisen.")</f>
        <v>sind innerhalb von 8 Tagen durch den Heimverein an die entsprechende Kreiskasse zu überweisen.</v>
      </c>
      <c r="B47" s="2"/>
    </row>
    <row r="49" ht="15.75">
      <c r="A49" s="2"/>
    </row>
    <row r="50" ht="15.75">
      <c r="A50" s="2"/>
    </row>
    <row r="51" ht="15.75">
      <c r="A51" s="2"/>
    </row>
    <row r="52" ht="15.75">
      <c r="A52" s="2"/>
    </row>
    <row r="53" ht="15.75">
      <c r="A53" s="2"/>
    </row>
    <row r="54" ht="15.75">
      <c r="A54" s="2"/>
    </row>
    <row r="55" ht="15.75">
      <c r="A55" s="2"/>
    </row>
    <row r="56" ht="15.75">
      <c r="A56" s="2"/>
    </row>
  </sheetData>
  <sheetProtection/>
  <mergeCells count="1">
    <mergeCell ref="A45:G45"/>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tabColor indexed="57"/>
    <pageSetUpPr fitToPage="1"/>
  </sheetPr>
  <dimension ref="A2:F66"/>
  <sheetViews>
    <sheetView showGridLines="0" showRowColHeaders="0" showZeros="0" showOutlineSymbols="0" zoomScalePageLayoutView="0" workbookViewId="0" topLeftCell="A1">
      <selection activeCell="B17" sqref="B17"/>
    </sheetView>
  </sheetViews>
  <sheetFormatPr defaultColWidth="11.421875" defaultRowHeight="12.75"/>
  <cols>
    <col min="6" max="6" width="45.140625" style="0" customWidth="1"/>
  </cols>
  <sheetData>
    <row r="2" spans="1:6" ht="15.75">
      <c r="A2" s="57" t="s">
        <v>63</v>
      </c>
      <c r="B2" s="57"/>
      <c r="C2" s="57"/>
      <c r="D2" s="57"/>
      <c r="E2" s="57"/>
      <c r="F2" s="57"/>
    </row>
    <row r="3" spans="1:6" ht="15.75">
      <c r="A3" s="2"/>
      <c r="B3" s="2"/>
      <c r="C3" s="2"/>
      <c r="D3" s="2"/>
      <c r="E3" s="2"/>
      <c r="F3" s="2"/>
    </row>
    <row r="4" spans="1:6" ht="15.75">
      <c r="A4" s="2" t="s">
        <v>47</v>
      </c>
      <c r="B4" s="2"/>
      <c r="C4" s="2"/>
      <c r="D4" s="2"/>
      <c r="E4" s="2"/>
      <c r="F4" s="2"/>
    </row>
    <row r="5" spans="1:6" ht="15.75">
      <c r="A5" s="2" t="s">
        <v>48</v>
      </c>
      <c r="B5" s="2"/>
      <c r="C5" s="2"/>
      <c r="D5" s="2"/>
      <c r="E5" s="2"/>
      <c r="F5" s="2"/>
    </row>
    <row r="6" spans="1:6" ht="15.75">
      <c r="A6" s="2" t="s">
        <v>49</v>
      </c>
      <c r="B6" s="2"/>
      <c r="C6" s="2"/>
      <c r="D6" s="2"/>
      <c r="E6" s="2"/>
      <c r="F6" s="2"/>
    </row>
    <row r="7" spans="1:6" ht="15.75">
      <c r="A7" s="2" t="s">
        <v>50</v>
      </c>
      <c r="B7" s="2"/>
      <c r="C7" s="2"/>
      <c r="D7" s="2"/>
      <c r="E7" s="2"/>
      <c r="F7" s="2"/>
    </row>
    <row r="8" spans="1:6" ht="15.75">
      <c r="A8" s="2" t="s">
        <v>51</v>
      </c>
      <c r="B8" s="2"/>
      <c r="C8" s="2"/>
      <c r="D8" s="2"/>
      <c r="E8" s="2"/>
      <c r="F8" s="2"/>
    </row>
    <row r="9" spans="1:6" ht="15.75">
      <c r="A9" s="2" t="s">
        <v>52</v>
      </c>
      <c r="B9" s="2"/>
      <c r="C9" s="2"/>
      <c r="D9" s="2"/>
      <c r="E9" s="2"/>
      <c r="F9" s="2"/>
    </row>
    <row r="10" spans="1:6" ht="15.75">
      <c r="A10" s="2"/>
      <c r="B10" s="2"/>
      <c r="C10" s="2"/>
      <c r="D10" s="2"/>
      <c r="E10" s="2"/>
      <c r="F10" s="2"/>
    </row>
    <row r="11" spans="1:6" ht="15.75">
      <c r="A11" s="2" t="s">
        <v>53</v>
      </c>
      <c r="B11" s="2"/>
      <c r="C11" s="2"/>
      <c r="D11" s="2"/>
      <c r="E11" s="2"/>
      <c r="F11" s="2"/>
    </row>
    <row r="12" spans="1:6" ht="15.75">
      <c r="A12" s="2" t="s">
        <v>54</v>
      </c>
      <c r="B12" s="2"/>
      <c r="C12" s="2"/>
      <c r="D12" s="2"/>
      <c r="E12" s="2"/>
      <c r="F12" s="2"/>
    </row>
    <row r="13" spans="1:6" ht="15.75">
      <c r="A13" s="2" t="s">
        <v>55</v>
      </c>
      <c r="B13" s="2"/>
      <c r="C13" s="2"/>
      <c r="D13" s="2"/>
      <c r="E13" s="2"/>
      <c r="F13" s="2"/>
    </row>
    <row r="14" spans="1:6" ht="15.75">
      <c r="A14" s="2" t="s">
        <v>56</v>
      </c>
      <c r="B14" s="2"/>
      <c r="C14" s="2"/>
      <c r="D14" s="2"/>
      <c r="E14" s="2"/>
      <c r="F14" s="2"/>
    </row>
    <row r="15" spans="1:6" ht="15.75">
      <c r="A15" s="2" t="s">
        <v>57</v>
      </c>
      <c r="B15" s="2"/>
      <c r="C15" s="2"/>
      <c r="D15" s="2"/>
      <c r="E15" s="2"/>
      <c r="F15" s="2"/>
    </row>
    <row r="16" spans="1:6" ht="15.75">
      <c r="A16" s="2"/>
      <c r="B16" s="2"/>
      <c r="C16" s="2"/>
      <c r="D16" s="2"/>
      <c r="E16" s="2"/>
      <c r="F16" s="2"/>
    </row>
    <row r="17" spans="1:6" ht="15.75">
      <c r="A17" s="2" t="s">
        <v>58</v>
      </c>
      <c r="B17" s="2"/>
      <c r="C17" s="2"/>
      <c r="D17" s="2"/>
      <c r="E17" s="2"/>
      <c r="F17" s="2"/>
    </row>
    <row r="18" spans="1:6" ht="15.75">
      <c r="A18" s="2" t="s">
        <v>59</v>
      </c>
      <c r="B18" s="2"/>
      <c r="C18" s="2"/>
      <c r="D18" s="2"/>
      <c r="E18" s="2"/>
      <c r="F18" s="2"/>
    </row>
    <row r="19" spans="1:6" ht="15.75">
      <c r="A19" s="2" t="s">
        <v>60</v>
      </c>
      <c r="B19" s="2"/>
      <c r="C19" s="2"/>
      <c r="D19" s="2"/>
      <c r="E19" s="2"/>
      <c r="F19" s="2"/>
    </row>
    <row r="20" spans="1:6" ht="15.75">
      <c r="A20" s="2" t="s">
        <v>61</v>
      </c>
      <c r="B20" s="2"/>
      <c r="C20" s="2"/>
      <c r="D20" s="2"/>
      <c r="E20" s="2"/>
      <c r="F20" s="2"/>
    </row>
    <row r="21" spans="1:6" ht="15.75">
      <c r="A21" s="2" t="s">
        <v>62</v>
      </c>
      <c r="B21" s="2"/>
      <c r="C21" s="2"/>
      <c r="D21" s="2"/>
      <c r="E21" s="2"/>
      <c r="F21" s="2"/>
    </row>
    <row r="24" spans="1:6" ht="15.75">
      <c r="A24" s="57" t="s">
        <v>64</v>
      </c>
      <c r="B24" s="57"/>
      <c r="C24" s="57"/>
      <c r="D24" s="57"/>
      <c r="E24" s="57"/>
      <c r="F24" s="57"/>
    </row>
    <row r="25" spans="1:6" ht="15.75">
      <c r="A25" s="2" t="s">
        <v>86</v>
      </c>
      <c r="B25" s="2"/>
      <c r="C25" s="2"/>
      <c r="D25" s="2"/>
      <c r="E25" s="2"/>
      <c r="F25" s="2"/>
    </row>
    <row r="26" spans="1:6" ht="15.75">
      <c r="A26" s="2" t="s">
        <v>65</v>
      </c>
      <c r="B26" s="2"/>
      <c r="C26" s="2"/>
      <c r="D26" s="2"/>
      <c r="E26" s="2"/>
      <c r="F26" s="2"/>
    </row>
    <row r="27" spans="1:6" ht="15.75">
      <c r="A27" s="2" t="s">
        <v>66</v>
      </c>
      <c r="B27" s="2"/>
      <c r="C27" s="2"/>
      <c r="D27" s="2"/>
      <c r="E27" s="2"/>
      <c r="F27" s="2"/>
    </row>
    <row r="28" spans="1:6" ht="15.75">
      <c r="A28" s="2"/>
      <c r="B28" s="2"/>
      <c r="C28" s="2"/>
      <c r="D28" s="2"/>
      <c r="E28" s="2"/>
      <c r="F28" s="2"/>
    </row>
    <row r="29" spans="1:6" ht="15.75">
      <c r="A29" s="2" t="s">
        <v>67</v>
      </c>
      <c r="B29" s="2"/>
      <c r="C29" s="2"/>
      <c r="D29" s="2"/>
      <c r="E29" s="2"/>
      <c r="F29" s="2"/>
    </row>
    <row r="30" spans="1:6" ht="15.75">
      <c r="A30" s="2" t="s">
        <v>68</v>
      </c>
      <c r="B30" s="2"/>
      <c r="C30" s="2"/>
      <c r="D30" s="2"/>
      <c r="E30" s="2"/>
      <c r="F30" s="2"/>
    </row>
    <row r="31" spans="1:6" ht="15.75">
      <c r="A31" s="2" t="s">
        <v>69</v>
      </c>
      <c r="B31" s="2"/>
      <c r="C31" s="2"/>
      <c r="D31" s="2"/>
      <c r="E31" s="2"/>
      <c r="F31" s="2"/>
    </row>
    <row r="32" spans="1:6" ht="15.75">
      <c r="A32" s="2" t="s">
        <v>70</v>
      </c>
      <c r="B32" s="2"/>
      <c r="C32" s="2"/>
      <c r="D32" s="2"/>
      <c r="E32" s="2"/>
      <c r="F32" s="2"/>
    </row>
    <row r="33" spans="1:6" ht="15.75">
      <c r="A33" s="2"/>
      <c r="B33" s="2"/>
      <c r="C33" s="2"/>
      <c r="D33" s="2"/>
      <c r="E33" s="2"/>
      <c r="F33" s="2"/>
    </row>
    <row r="34" spans="1:6" ht="15.75">
      <c r="A34" s="2" t="s">
        <v>71</v>
      </c>
      <c r="B34" s="2"/>
      <c r="C34" s="2"/>
      <c r="D34" s="2"/>
      <c r="E34" s="2"/>
      <c r="F34" s="2"/>
    </row>
    <row r="35" spans="1:6" ht="15.75">
      <c r="A35" s="2" t="s">
        <v>72</v>
      </c>
      <c r="B35" s="2"/>
      <c r="C35" s="2"/>
      <c r="D35" s="2"/>
      <c r="E35" s="2"/>
      <c r="F35" s="2"/>
    </row>
    <row r="36" spans="1:6" ht="15.75">
      <c r="A36" s="2" t="s">
        <v>73</v>
      </c>
      <c r="B36" s="2"/>
      <c r="C36" s="2"/>
      <c r="D36" s="2"/>
      <c r="E36" s="2"/>
      <c r="F36" s="2"/>
    </row>
    <row r="37" spans="1:6" ht="15.75">
      <c r="A37" s="2" t="s">
        <v>74</v>
      </c>
      <c r="B37" s="2"/>
      <c r="C37" s="2"/>
      <c r="D37" s="2"/>
      <c r="E37" s="2"/>
      <c r="F37" s="2"/>
    </row>
    <row r="38" spans="1:6" ht="15.75">
      <c r="A38" s="2" t="s">
        <v>75</v>
      </c>
      <c r="B38" s="2"/>
      <c r="C38" s="2"/>
      <c r="D38" s="2"/>
      <c r="E38" s="2"/>
      <c r="F38" s="2"/>
    </row>
    <row r="39" spans="1:6" ht="15.75">
      <c r="A39" s="2" t="s">
        <v>76</v>
      </c>
      <c r="B39" s="2"/>
      <c r="C39" s="2"/>
      <c r="D39" s="2"/>
      <c r="E39" s="2"/>
      <c r="F39" s="2"/>
    </row>
    <row r="40" spans="1:6" ht="15.75">
      <c r="A40" s="2" t="s">
        <v>77</v>
      </c>
      <c r="B40" s="2"/>
      <c r="C40" s="2"/>
      <c r="D40" s="2"/>
      <c r="E40" s="2"/>
      <c r="F40" s="2"/>
    </row>
    <row r="41" spans="1:6" ht="15.75">
      <c r="A41" s="2" t="s">
        <v>78</v>
      </c>
      <c r="B41" s="2"/>
      <c r="C41" s="2"/>
      <c r="D41" s="2"/>
      <c r="E41" s="2"/>
      <c r="F41" s="2"/>
    </row>
    <row r="42" spans="1:6" ht="15.75">
      <c r="A42" s="2" t="s">
        <v>79</v>
      </c>
      <c r="B42" s="2"/>
      <c r="C42" s="2"/>
      <c r="D42" s="2"/>
      <c r="E42" s="2"/>
      <c r="F42" s="2"/>
    </row>
    <row r="43" spans="1:6" ht="15.75">
      <c r="A43" s="2" t="s">
        <v>80</v>
      </c>
      <c r="B43" s="2"/>
      <c r="C43" s="2"/>
      <c r="D43" s="2"/>
      <c r="E43" s="2"/>
      <c r="F43" s="2"/>
    </row>
    <row r="44" spans="1:6" ht="15.75">
      <c r="A44" s="2" t="s">
        <v>81</v>
      </c>
      <c r="B44" s="2"/>
      <c r="C44" s="2"/>
      <c r="D44" s="2"/>
      <c r="E44" s="2"/>
      <c r="F44" s="2"/>
    </row>
    <row r="45" spans="1:6" ht="15.75">
      <c r="A45" s="2" t="s">
        <v>82</v>
      </c>
      <c r="B45" s="2"/>
      <c r="C45" s="2"/>
      <c r="D45" s="2"/>
      <c r="E45" s="2"/>
      <c r="F45" s="2"/>
    </row>
    <row r="46" spans="1:6" ht="15.75">
      <c r="A46" s="2" t="s">
        <v>83</v>
      </c>
      <c r="B46" s="2"/>
      <c r="C46" s="2"/>
      <c r="D46" s="2"/>
      <c r="E46" s="2"/>
      <c r="F46" s="2"/>
    </row>
    <row r="47" spans="1:6" ht="15.75">
      <c r="A47" s="2" t="s">
        <v>84</v>
      </c>
      <c r="B47" s="2"/>
      <c r="C47" s="2"/>
      <c r="D47" s="2"/>
      <c r="E47" s="2"/>
      <c r="F47" s="2"/>
    </row>
    <row r="48" spans="1:6" ht="15.75">
      <c r="A48" s="2" t="s">
        <v>85</v>
      </c>
      <c r="B48" s="2"/>
      <c r="C48" s="2"/>
      <c r="D48" s="2"/>
      <c r="E48" s="2"/>
      <c r="F48" s="2"/>
    </row>
    <row r="49" ht="15.75">
      <c r="A49" s="2" t="s">
        <v>87</v>
      </c>
    </row>
    <row r="50" ht="15.75">
      <c r="A50" s="2" t="s">
        <v>88</v>
      </c>
    </row>
    <row r="51" ht="15.75">
      <c r="A51" s="2" t="s">
        <v>89</v>
      </c>
    </row>
    <row r="52" ht="15.75">
      <c r="A52" s="2"/>
    </row>
    <row r="53" ht="15.75">
      <c r="A53" s="2" t="s">
        <v>90</v>
      </c>
    </row>
    <row r="54" ht="15.75">
      <c r="A54" s="2" t="s">
        <v>91</v>
      </c>
    </row>
    <row r="55" ht="15.75">
      <c r="A55" s="2" t="s">
        <v>92</v>
      </c>
    </row>
    <row r="56" ht="15.75">
      <c r="A56" s="2" t="s">
        <v>93</v>
      </c>
    </row>
    <row r="59" spans="1:6" ht="15.75">
      <c r="A59" s="26" t="s">
        <v>94</v>
      </c>
      <c r="B59" s="9"/>
      <c r="C59" s="9"/>
      <c r="D59" s="9"/>
      <c r="E59" s="9"/>
      <c r="F59" s="9"/>
    </row>
    <row r="60" ht="15.75">
      <c r="A60" s="2" t="s">
        <v>95</v>
      </c>
    </row>
    <row r="61" ht="15.75">
      <c r="A61" s="2" t="s">
        <v>96</v>
      </c>
    </row>
    <row r="62" ht="15.75">
      <c r="A62" s="2" t="s">
        <v>97</v>
      </c>
    </row>
    <row r="63" ht="15.75">
      <c r="A63" s="2" t="s">
        <v>96</v>
      </c>
    </row>
    <row r="64" ht="15.75">
      <c r="A64" s="2" t="s">
        <v>98</v>
      </c>
    </row>
    <row r="66" ht="15.75">
      <c r="A66" s="2" t="s">
        <v>99</v>
      </c>
    </row>
  </sheetData>
  <sheetProtection password="CC19" sheet="1" objects="1" scenarios="1"/>
  <mergeCells count="2">
    <mergeCell ref="A2:F2"/>
    <mergeCell ref="A24:F24"/>
  </mergeCells>
  <printOptions/>
  <pageMargins left="0.7874015748031497" right="0.5905511811023623" top="0.5905511811023623" bottom="0.5905511811023623" header="0.5118110236220472" footer="0.5118110236220472"/>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Ollech</dc:creator>
  <cp:keywords/>
  <dc:description/>
  <cp:lastModifiedBy>hjk</cp:lastModifiedBy>
  <cp:lastPrinted>2019-06-17T10:20:52Z</cp:lastPrinted>
  <dcterms:created xsi:type="dcterms:W3CDTF">2007-01-26T16:03:31Z</dcterms:created>
  <dcterms:modified xsi:type="dcterms:W3CDTF">2019-07-08T11:00:25Z</dcterms:modified>
  <cp:category/>
  <cp:version/>
  <cp:contentType/>
  <cp:contentStatus/>
</cp:coreProperties>
</file>